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4525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78" i="4" l="1"/>
  <c r="C102" i="4"/>
  <c r="C101" i="4" s="1"/>
  <c r="C43" i="4"/>
  <c r="D43" i="4"/>
  <c r="D3" i="4" s="1"/>
  <c r="C4" i="4"/>
  <c r="C3" i="4" s="1"/>
  <c r="D4" i="4"/>
  <c r="D173" i="4"/>
  <c r="C17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<sst xmlns="http://schemas.openxmlformats.org/spreadsheetml/2006/main" count="261" uniqueCount="234">
  <si>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</si>
  <si>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</si>
  <si>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</si>
  <si>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</si>
  <si>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</si>
  <si>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</si>
  <si>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</si>
  <si>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</si>
  <si>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</si>
  <si>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</si>
  <si>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</si>
  <si>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</si>
  <si>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</si>
  <si>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</si>
  <si>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</si>
  <si>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</si>
  <si>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</si>
  <si>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</si>
  <si>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</si>
  <si>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</si>
  <si>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</si>
  <si>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</si>
  <si>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</si>
  <si>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</si>
  <si>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</si>
  <si>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</si>
  <si>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</si>
  <si>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</si>
  <si>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</si>
  <si>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</si>
  <si>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</si>
  <si>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</si>
  <si>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</si>
  <si>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</si>
  <si>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</si>
  <si>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</si>
  <si>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</si>
  <si>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</si>
  <si>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</si>
  <si>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</si>
  <si>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</si>
  <si>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</si>
  <si>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</si>
  <si>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</si>
  <si>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</si>
  <si>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</si>
  <si>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</si>
  <si>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</si>
  <si>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</si>
  <si>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</si>
  <si>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</si>
  <si>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</si>
  <si>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</si>
  <si>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</si>
  <si>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</si>
  <si>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</si>
  <si>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</si>
  <si>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</si>
  <si>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</si>
  <si>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</si>
  <si>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</si>
  <si>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</si>
  <si>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</si>
  <si>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</si>
  <si>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</si>
  <si>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</si>
  <si>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</si>
  <si>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</si>
  <si>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</si>
  <si>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</si>
  <si>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</si>
  <si>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</si>
  <si>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</si>
  <si>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</si>
  <si>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</si>
  <si>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</si>
  <si>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</si>
  <si>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</si>
  <si>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</si>
  <si>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</si>
  <si>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</si>
  <si>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</si>
  <si>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</si>
  <si>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</si>
  <si>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</si>
  <si>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</si>
  <si>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</si>
  <si>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</si>
  <si>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</si>
  <si>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</si>
  <si>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</si>
  <si>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</si>
  <si>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</si>
  <si>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</si>
  <si>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</si>
  <si>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</si>
  <si>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</si>
  <si>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</si>
  <si>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</si>
  <si>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</si>
  <si>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</si>
  <si>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</si>
  <si>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</si>
  <si>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</si>
  <si>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</si>
  <si>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</si>
  <si>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</si>
  <si>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</si>
  <si>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</si>
  <si>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</si>
  <si>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</si>
  <si>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</si>
  <si>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</si>
  <si>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</si>
  <si>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</si>
  <si>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</si>
  <si>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</si>
  <si>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</si>
  <si>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</si>
  <si>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</si>
  <si>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</si>
  <si>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</si>
  <si>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</si>
  <si>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</si>
  <si>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</si>
  <si>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</si>
  <si>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</si>
  <si>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</si>
  <si>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</si>
  <si>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</si>
  <si>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</si>
  <si>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</si>
  <si>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</si>
  <si>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</si>
  <si>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</si>
  <si>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</si>
  <si>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</si>
  <si>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</si>
  <si>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</si>
  <si>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</si>
  <si>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</si>
  <si>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</si>
  <si>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</si>
  <si>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</si>
  <si>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</si>
  <si>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</si>
  <si>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</si>
  <si>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</si>
  <si>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</si>
  <si>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</si>
  <si>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</si>
  <si>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</si>
  <si>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</si>
  <si>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</si>
  <si>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</si>
  <si>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</si>
  <si>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</si>
  <si>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</si>
  <si>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</si>
  <si>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</si>
  <si>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</si>
  <si>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</si>
  <si>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</si>
  <si>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</si>
  <si>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</si>
  <si>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</si>
  <si>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</si>
  <si>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</si>
  <si>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</si>
  <si>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</si>
  <si>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</si>
  <si>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</si>
  <si>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</si>
  <si>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</si>
  <si>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</si>
  <si>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</si>
  <si>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</si>
  <si>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</si>
  <si>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</si>
  <si>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</si>
  <si>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</si>
  <si>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</si>
  <si>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</si>
  <si>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</si>
  <si>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</si>
  <si>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</si>
  <si>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</si>
  <si>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</si>
  <si>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</si>
  <si>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</si>
  <si>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</si>
  <si>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</si>
  <si>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</si>
  <si>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</si>
  <si>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</si>
  <si>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</si>
  <si>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</si>
  <si>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</si>
  <si>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</si>
  <si>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</si>
  <si>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</si>
  <si>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</si>
  <si>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</si>
  <si>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</si>
  <si>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</si>
  <si>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</si>
  <si>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</si>
  <si>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</si>
  <si>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</si>
  <si>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</si>
  <si>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</si>
  <si>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</si>
  <si>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</si>
  <si>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</si>
  <si>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</si>
  <si>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</si>
  <si>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</si>
  <si>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</si>
  <si>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</si>
  <si>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</si>
  <si>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</si>
  <si>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</si>
  <si>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</si>
  <si>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</si>
  <si>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</si>
  <si>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</si>
  <si>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</si>
  <si>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</si>
  <si>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</si>
  <si>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</si>
  <si>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</si>
  <si>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ESTADO DE SITUACIÓN FINANCIERA
AL 31 DE MARZO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</si>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</sst>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7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6" fontId="3" fillId="0" borderId="2" xfId="16" applyNumberFormat="1" applyFont="1" applyBorder="1" applyAlignment="1" applyProtection="1">
      <alignment vertical="top" wrapText="1"/>
      <protection locked="0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166" fontId="3" fillId="0" borderId="0" xfId="16" applyNumberFormat="1" applyFont="1" applyBorder="1" applyAlignment="1" applyProtection="1">
      <alignment vertical="top" wrapText="1"/>
      <protection locked="0"/>
    </xf>
    <xf numFmtId="166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86" activePane="bottomLeft" state="frozen"/>
      <selection pane="bottomLeft" activeCell="C204" sqref="C204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236918629.32000002</v>
      </c>
      <c r="D3" s="32">
        <f>SUM(D4+D43)</f>
        <v>210591591.85999998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63734269.060000002</v>
      </c>
      <c r="D4" s="34">
        <f>SUM(D5+D13+D21+D27+D33+D35+D38)</f>
        <v>53355179.160000004</v>
      </c>
      <c r="E4" s="8"/>
    </row>
    <row r="5" spans="1:5" x14ac:dyDescent="0.2">
      <c r="A5" s="7">
        <v>1110</v>
      </c>
      <c r="B5" s="22" t="s">
        <v>5</v>
      </c>
      <c r="C5" s="33">
        <f>SUM(C6:C12)</f>
        <v>39541953.590000004</v>
      </c>
      <c r="D5" s="33">
        <f>SUM(D6:D12)</f>
        <v>33127030.030000001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3926064.46</v>
      </c>
      <c r="D7" s="33">
        <v>1316772.0900000001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35615889.130000003</v>
      </c>
      <c r="D10" s="33">
        <v>31810257.940000001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19574779.050000001</v>
      </c>
      <c r="D13" s="33">
        <f>SUM(D14:D20)</f>
        <v>13503646.889999999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728695.08</v>
      </c>
      <c r="D15" s="33">
        <v>729748.2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2450255.41</v>
      </c>
      <c r="D16" s="33">
        <v>296021.40999999997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111460</v>
      </c>
      <c r="D18" s="33">
        <v>79460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16284368.560000001</v>
      </c>
      <c r="D20" s="33">
        <v>12398417.279999999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4617536.42</v>
      </c>
      <c r="D21" s="33">
        <f>SUM(D22:D26)</f>
        <v>6724502.2400000002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187688</v>
      </c>
      <c r="D23" s="33">
        <v>187688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4429848.42</v>
      </c>
      <c r="D25" s="33">
        <v>6536814.2400000002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173184360.26000002</v>
      </c>
      <c r="D43" s="34">
        <f>SUM(D44+D49+D55+D63+D72+D78+D84+D91+D97)</f>
        <v>157236412.69999999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154166132.85000002</v>
      </c>
      <c r="D55" s="33">
        <f>SUM(D56:D62)</f>
        <v>138218185.28999999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1495286.9</v>
      </c>
      <c r="D56" s="33">
        <v>875286.9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4760402.74</v>
      </c>
      <c r="D58" s="33">
        <v>4760402.74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147550904.27000001</v>
      </c>
      <c r="D60" s="33">
        <v>132222956.70999999</v>
      </c>
      <c r="E60" s="8"/>
    </row>
    <row r="61" spans="1:5" x14ac:dyDescent="0.2">
      <c r="A61" s="7">
        <v>1236</v>
      </c>
      <c r="B61" s="23" t="s">
        <v>66</v>
      </c>
      <c r="C61" s="33">
        <v>359538.94</v>
      </c>
      <c r="D61" s="33">
        <v>359538.94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17914266.280000001</v>
      </c>
      <c r="D63" s="33">
        <f>SUM(D64:D71)</f>
        <v>17914266.280000001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974881.62</v>
      </c>
      <c r="D64" s="33">
        <v>974881.62</v>
      </c>
      <c r="E64" s="8"/>
    </row>
    <row r="65" spans="1:5" x14ac:dyDescent="0.2">
      <c r="A65" s="7">
        <v>1242</v>
      </c>
      <c r="B65" s="23" t="s">
        <v>70</v>
      </c>
      <c r="C65" s="33">
        <v>33538.03</v>
      </c>
      <c r="D65" s="33">
        <v>33538.03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10746884.16</v>
      </c>
      <c r="D67" s="33">
        <v>10746884.16</v>
      </c>
      <c r="E67" s="8"/>
    </row>
    <row r="68" spans="1:5" x14ac:dyDescent="0.2">
      <c r="A68" s="7">
        <v>1245</v>
      </c>
      <c r="B68" s="23" t="s">
        <v>72</v>
      </c>
      <c r="C68" s="33">
        <v>25520</v>
      </c>
      <c r="D68" s="33">
        <v>25520</v>
      </c>
      <c r="E68" s="8"/>
    </row>
    <row r="69" spans="1:5" x14ac:dyDescent="0.2">
      <c r="A69" s="7">
        <v>1246</v>
      </c>
      <c r="B69" s="23" t="s">
        <v>73</v>
      </c>
      <c r="C69" s="33">
        <v>6098874.4699999997</v>
      </c>
      <c r="D69" s="33">
        <v>6098874.4699999997</v>
      </c>
      <c r="E69" s="8"/>
    </row>
    <row r="70" spans="1:5" x14ac:dyDescent="0.2">
      <c r="A70" s="7">
        <v>1247</v>
      </c>
      <c r="B70" s="23" t="s">
        <v>74</v>
      </c>
      <c r="C70" s="33">
        <v>34568</v>
      </c>
      <c r="D70" s="33">
        <v>34568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278400</v>
      </c>
      <c r="D72" s="33">
        <f>SUM(D73:D77)</f>
        <v>278400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278400</v>
      </c>
      <c r="D73" s="33">
        <v>278400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0</v>
      </c>
      <c r="D78" s="33">
        <f>SUM(D79:D83)</f>
        <v>0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0</v>
      </c>
      <c r="D81" s="33">
        <v>0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825561.13</v>
      </c>
      <c r="D84" s="33">
        <f>SUM(D85:D90)</f>
        <v>825561.13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825561.13</v>
      </c>
      <c r="D85" s="33">
        <v>825561.13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28139852.330000002</v>
      </c>
      <c r="D101" s="34">
        <f>SUM(D102+D143)</f>
        <v>18376789.379999999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27544492.330000002</v>
      </c>
      <c r="D102" s="34">
        <f>SUM(D103+D113+D117+D121+D124+D128+D135+D139)</f>
        <v>17781429.379999999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15192188.370000001</v>
      </c>
      <c r="D103" s="33">
        <f>SUM(D104:D112)</f>
        <v>17041396.050000001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43655.38</v>
      </c>
      <c r="D104" s="33">
        <v>193572.94</v>
      </c>
      <c r="E104" s="8"/>
    </row>
    <row r="105" spans="1:5" x14ac:dyDescent="0.2">
      <c r="A105" s="7">
        <v>2112</v>
      </c>
      <c r="B105" s="23" t="s">
        <v>110</v>
      </c>
      <c r="C105" s="33">
        <v>1936462.31</v>
      </c>
      <c r="D105" s="33">
        <v>1841584.94</v>
      </c>
      <c r="E105" s="8"/>
    </row>
    <row r="106" spans="1:5" x14ac:dyDescent="0.2">
      <c r="A106" s="7">
        <v>2113</v>
      </c>
      <c r="B106" s="23" t="s">
        <v>111</v>
      </c>
      <c r="C106" s="33">
        <v>4699246.3</v>
      </c>
      <c r="D106" s="33">
        <v>3765906.39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3176238.23</v>
      </c>
      <c r="D110" s="33">
        <v>4329878.67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5336586.1500000004</v>
      </c>
      <c r="D112" s="33">
        <v>6910453.1100000003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12352303.960000001</v>
      </c>
      <c r="D139" s="33">
        <f>SUM(D140:D142)</f>
        <v>740033.33</v>
      </c>
      <c r="E139" s="8"/>
    </row>
    <row r="140" spans="1:5" x14ac:dyDescent="0.2">
      <c r="A140" s="7">
        <v>2191</v>
      </c>
      <c r="B140" s="23" t="s">
        <v>147</v>
      </c>
      <c r="C140" s="33">
        <v>12352303.960000001</v>
      </c>
      <c r="D140" s="33">
        <v>740033.33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595360</v>
      </c>
      <c r="D143" s="34">
        <f>SUM(D144+D147+D151+D157+D161+D168)</f>
        <v>595360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595360</v>
      </c>
      <c r="D151" s="33">
        <f>SUM(D152:D156)</f>
        <v>595360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595360</v>
      </c>
      <c r="D154" s="33">
        <v>595360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192383354.93000001</v>
      </c>
      <c r="D173" s="34">
        <f>SUM(D174+D178+D193)</f>
        <v>192214802.47999999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16952396.800000001</v>
      </c>
      <c r="D174" s="34">
        <f>SUM(D175+D176+D177)</f>
        <v>16859172.699999999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16698885.800000001</v>
      </c>
      <c r="D175" s="33">
        <v>16698885.800000001</v>
      </c>
      <c r="E175" s="8"/>
    </row>
    <row r="176" spans="1:5" x14ac:dyDescent="0.2">
      <c r="A176" s="7">
        <v>3120</v>
      </c>
      <c r="B176" s="22" t="s">
        <v>181</v>
      </c>
      <c r="C176" s="33">
        <v>253511</v>
      </c>
      <c r="D176" s="33">
        <v>160286.9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175430958.13</v>
      </c>
      <c r="D178" s="34">
        <f>SUM(D179+D180+D181+D186+D190)</f>
        <v>175355629.78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0</v>
      </c>
      <c r="D179" s="33">
        <v>0</v>
      </c>
      <c r="E179" s="8"/>
    </row>
    <row r="180" spans="1:5" x14ac:dyDescent="0.2">
      <c r="A180" s="7">
        <v>3220</v>
      </c>
      <c r="B180" s="22" t="s">
        <v>184</v>
      </c>
      <c r="C180" s="33">
        <v>175802256.13</v>
      </c>
      <c r="D180" s="33">
        <v>175726927.78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-371298</v>
      </c>
      <c r="D186" s="33">
        <f>SUM(D187:D189)</f>
        <v>-371298</v>
      </c>
      <c r="E186" s="8"/>
    </row>
    <row r="187" spans="1:5" x14ac:dyDescent="0.2">
      <c r="A187" s="7">
        <v>3241</v>
      </c>
      <c r="B187" s="23" t="s">
        <v>191</v>
      </c>
      <c r="C187" s="33">
        <v>-371298</v>
      </c>
      <c r="D187" s="33">
        <v>-371298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4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2014-12-05T05:20:54Z</cp:lastPrinted>
  <dcterms:created xsi:type="dcterms:W3CDTF">2012-12-11T20:26:08Z</dcterms:created>
  <dcterms:modified xsi:type="dcterms:W3CDTF">2017-07-12T16:49:17Z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